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Spoon River Overview" sheetId="1" r:id="rId1"/>
  </sheets>
  <definedNames>
    <definedName name="_AMO_UniqueIdentifier" hidden="1">"'6b3941a5-d978-46d5-8d8c-f7aff0832f48'"</definedName>
    <definedName name="_xlnm.Print_Area" localSheetId="0">'Spoon River Overview'!$A$4:$FM$41</definedName>
    <definedName name="_xlnm.Print_Titles" localSheetId="0">'Spoon River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EZ15" i="1"/>
  <c r="FL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DX13" i="1"/>
  <c r="EB13" i="1" s="1"/>
  <c r="EB12" i="1"/>
  <c r="EB11" i="1"/>
  <c r="EC11" i="1" s="1"/>
  <c r="EC15" i="1" l="1"/>
  <c r="DQ14" i="1"/>
  <c r="EC12" i="1"/>
  <c r="EC13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Q12" i="1"/>
  <c r="DP31" i="1"/>
  <c r="DE14" i="1"/>
  <c r="DQ16" i="1"/>
  <c r="DQ11" i="1" l="1"/>
  <c r="DQ13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5" i="1"/>
  <c r="DD13" i="1"/>
  <c r="DE12" i="1"/>
  <c r="DE11" i="1"/>
  <c r="DE16" i="1"/>
  <c r="DE13" i="1" l="1"/>
  <c r="CF32" i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3" i="1" l="1"/>
  <c r="CS11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B13" i="1"/>
  <c r="CF13" i="1" s="1"/>
  <c r="CF12" i="1"/>
  <c r="CG12" i="1" s="1"/>
  <c r="CB11" i="1"/>
  <c r="CG13" i="1" l="1"/>
  <c r="CG15" i="1"/>
  <c r="CF11" i="1"/>
  <c r="BP11" i="1"/>
  <c r="CG11" i="1" l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I14" i="1"/>
  <c r="BU13" i="1"/>
  <c r="BU11" i="1" l="1"/>
  <c r="BD11" i="1"/>
  <c r="BH34" i="1" l="1"/>
  <c r="BH33" i="1"/>
  <c r="BD31" i="1"/>
  <c r="BH30" i="1"/>
  <c r="BD29" i="1"/>
  <c r="BH29" i="1" l="1"/>
  <c r="BH31" i="1"/>
  <c r="BD13" i="1"/>
  <c r="AV32" i="1"/>
  <c r="AV14" i="1"/>
  <c r="AV34" i="1"/>
  <c r="AV33" i="1"/>
  <c r="AR31" i="1"/>
  <c r="AV30" i="1"/>
  <c r="AR29" i="1"/>
  <c r="AV16" i="1"/>
  <c r="AV15" i="1"/>
  <c r="AR13" i="1"/>
  <c r="AV12" i="1"/>
  <c r="AW12" i="1" s="1"/>
  <c r="AR11" i="1"/>
  <c r="AV11" i="1" s="1"/>
  <c r="AV29" i="1" l="1"/>
  <c r="AV13" i="1"/>
  <c r="AW16" i="1"/>
  <c r="AV31" i="1"/>
  <c r="AW14" i="1"/>
  <c r="AW15" i="1"/>
  <c r="AW13" i="1" l="1"/>
  <c r="AW11" i="1"/>
  <c r="AJ32" i="1"/>
  <c r="X32" i="1"/>
  <c r="L32" i="1"/>
  <c r="AJ14" i="1" l="1"/>
  <c r="AJ33" i="1" l="1"/>
  <c r="X33" i="1"/>
  <c r="L33" i="1"/>
  <c r="AJ34" i="1" l="1"/>
  <c r="AF31" i="1"/>
  <c r="AJ31" i="1" s="1"/>
  <c r="AJ30" i="1"/>
  <c r="AF29" i="1"/>
  <c r="AJ29" i="1" s="1"/>
  <c r="AK14" i="1"/>
  <c r="AF11" i="1" l="1"/>
  <c r="BH16" i="1" l="1"/>
  <c r="BH15" i="1"/>
  <c r="BH13" i="1"/>
  <c r="BH12" i="1"/>
  <c r="BH11" i="1"/>
  <c r="BI15" i="1" l="1"/>
  <c r="BI13" i="1"/>
  <c r="BI12" i="1"/>
  <c r="BI11" i="1"/>
  <c r="BI16" i="1"/>
  <c r="AJ16" i="1" l="1"/>
  <c r="AK16" i="1" s="1"/>
  <c r="AJ15" i="1"/>
  <c r="AK15" i="1" s="1"/>
  <c r="AJ12" i="1"/>
  <c r="X34" i="1"/>
  <c r="X30" i="1"/>
  <c r="X16" i="1"/>
  <c r="X15" i="1"/>
  <c r="Y15" i="1" s="1"/>
  <c r="X14" i="1"/>
  <c r="Y14" i="1" s="1"/>
  <c r="X12" i="1"/>
  <c r="Y12" i="1" s="1"/>
  <c r="L34" i="1"/>
  <c r="L30" i="1"/>
  <c r="L16" i="1"/>
  <c r="M16" i="1" s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Y16" i="1" l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<sst xmlns="http://schemas.openxmlformats.org/spreadsheetml/2006/main" count="890" uniqueCount="57">
  <si>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</si>
  <si>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</si>
  <si>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</si>
  <si>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</si>
  <si>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</si>
  <si>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</si>
  <si>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</si>
  <si>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</si>
  <si>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</si>
  <si>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</si>
  <si>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</si>
  <si>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</si>
  <si>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</si>
  <si>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</si>
  <si>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</si>
  <si>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</si>
  <si>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</si>
  <si>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</si>
  <si>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</si>
  <si>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</si>
  <si>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</si>
  <si>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</si>
  <si>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</si>
  <si>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Spoon River College</t>
  </si>
  <si>
    <t>Spoon River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</si>
  <si>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</si>
  <si>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</si>
  <si>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</si>
  <si>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</si>
  <si>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</si>
  <si>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</si>
  <si>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</si>
  <si>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</si>
  <si>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</si>
  <si>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</si>
  <si>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</si>
  <si>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</si>
  <si>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</si>
  <si>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</si>
  <si>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</si>
  <si>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</si>
  <si>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Spoon River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</si>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</sst>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3</v>
      </c>
      <c r="C11" s="15"/>
      <c r="D11" s="1">
        <v>5</v>
      </c>
      <c r="E11" s="15"/>
      <c r="F11" s="1">
        <v>85</v>
      </c>
      <c r="G11" s="15"/>
      <c r="H11" s="16">
        <f t="shared" ref="H11" si="0">SUM(F11,D11,B11)</f>
        <v>93</v>
      </c>
      <c r="I11" s="16"/>
      <c r="J11" s="1">
        <v>121</v>
      </c>
      <c r="K11" s="6"/>
      <c r="L11" s="54">
        <f>H11/J11</f>
        <v>0.76859504132231404</v>
      </c>
      <c r="M11" s="55">
        <f t="shared" ref="M11:M16" si="1">L11-L29</f>
        <v>7.221356648319599E-2</v>
      </c>
      <c r="N11" s="1">
        <v>12</v>
      </c>
      <c r="O11" s="15"/>
      <c r="P11" s="1">
        <v>4</v>
      </c>
      <c r="Q11" s="15"/>
      <c r="R11" s="1">
        <v>115</v>
      </c>
      <c r="S11" s="15"/>
      <c r="T11" s="16">
        <f t="shared" ref="T11" si="2">SUM(R11,P11,N11)</f>
        <v>131</v>
      </c>
      <c r="U11" s="16"/>
      <c r="V11" s="1">
        <v>153</v>
      </c>
      <c r="W11" s="6"/>
      <c r="X11" s="54">
        <f t="shared" ref="X11:X16" si="3">T11/V11</f>
        <v>0.85620915032679734</v>
      </c>
      <c r="Y11" s="55">
        <f t="shared" ref="Y11:Y16" si="4">X11-X29</f>
        <v>0.11901531519218078</v>
      </c>
      <c r="Z11" s="65">
        <v>8</v>
      </c>
      <c r="AA11" s="66"/>
      <c r="AB11" s="67">
        <v>1</v>
      </c>
      <c r="AC11" s="66"/>
      <c r="AD11" s="67">
        <v>80</v>
      </c>
      <c r="AE11" s="66"/>
      <c r="AF11" s="63">
        <f t="shared" ref="AF11" si="5">SUM(AD11,AB11,Z11)</f>
        <v>89</v>
      </c>
      <c r="AG11" s="63"/>
      <c r="AH11" s="67">
        <v>114</v>
      </c>
      <c r="AI11" s="16"/>
      <c r="AJ11" s="54">
        <f t="shared" ref="AJ11:AJ16" si="6">AF11/AH11</f>
        <v>0.7807017543859649</v>
      </c>
      <c r="AK11" s="55">
        <f>AJ11-AJ29</f>
        <v>-9.1234935730122313E-3</v>
      </c>
      <c r="AL11" s="65">
        <v>11</v>
      </c>
      <c r="AM11" s="66"/>
      <c r="AN11" s="67">
        <v>3</v>
      </c>
      <c r="AO11" s="66"/>
      <c r="AP11" s="67">
        <v>93</v>
      </c>
      <c r="AQ11" s="66"/>
      <c r="AR11" s="63">
        <f t="shared" ref="AR11" si="7">SUM(AP11,AN11,AL11)</f>
        <v>107</v>
      </c>
      <c r="AS11" s="63"/>
      <c r="AT11" s="67">
        <v>136</v>
      </c>
      <c r="AU11" s="16"/>
      <c r="AV11" s="54">
        <f t="shared" ref="AV11:AV16" si="8">AR11/AT11</f>
        <v>0.78676470588235292</v>
      </c>
      <c r="AW11" s="55">
        <f t="shared" ref="AW11:AW16" si="9">AV11-AV29</f>
        <v>-8.0134511142341269E-3</v>
      </c>
      <c r="AX11" s="67">
        <v>9</v>
      </c>
      <c r="AY11" s="67"/>
      <c r="AZ11" s="67">
        <v>4</v>
      </c>
      <c r="BA11" s="67"/>
      <c r="BB11" s="67">
        <v>141</v>
      </c>
      <c r="BC11" s="67"/>
      <c r="BD11" s="67">
        <f t="shared" ref="BD11" si="10">SUM(AZ11,BB11,AX11)</f>
        <v>154</v>
      </c>
      <c r="BE11" s="67"/>
      <c r="BF11" s="67">
        <v>199</v>
      </c>
      <c r="BG11" s="16"/>
      <c r="BH11" s="54">
        <f>BD11/BF11</f>
        <v>0.77386934673366836</v>
      </c>
      <c r="BI11" s="55">
        <f>BH11-BH29</f>
        <v>-1.3650100111621155E-2</v>
      </c>
      <c r="BJ11" s="74">
        <v>8</v>
      </c>
      <c r="BK11" s="74"/>
      <c r="BL11" s="74">
        <v>5</v>
      </c>
      <c r="BM11" s="74"/>
      <c r="BN11" s="74">
        <v>176</v>
      </c>
      <c r="BO11" s="74"/>
      <c r="BP11" s="74">
        <f>SUM(BJ11,BL11,BN11)</f>
        <v>189</v>
      </c>
      <c r="BQ11" s="74"/>
      <c r="BR11" s="74">
        <v>223</v>
      </c>
      <c r="BS11" s="16"/>
      <c r="BT11" s="54">
        <f>BP11/BR11</f>
        <v>0.84753363228699552</v>
      </c>
      <c r="BU11" s="55">
        <f t="shared" ref="BU11:BU16" si="11">BT11-BT29</f>
        <v>7.575616506133509E-2</v>
      </c>
      <c r="BV11" s="74">
        <v>6</v>
      </c>
      <c r="BW11" s="74"/>
      <c r="BX11" s="74">
        <v>4</v>
      </c>
      <c r="BY11" s="74"/>
      <c r="BZ11" s="74">
        <v>145</v>
      </c>
      <c r="CA11" s="74"/>
      <c r="CB11" s="74">
        <f>SUM(BV11,BX11,BZ11)</f>
        <v>155</v>
      </c>
      <c r="CC11" s="74"/>
      <c r="CD11" s="74">
        <v>180</v>
      </c>
      <c r="CE11" s="16"/>
      <c r="CF11" s="54">
        <f>CB11/CD11</f>
        <v>0.86111111111111116</v>
      </c>
      <c r="CG11" s="55">
        <f t="shared" ref="CG11:CG16" si="12">CF11-CF29</f>
        <v>0.11005688092031762</v>
      </c>
      <c r="CH11" s="65">
        <v>10</v>
      </c>
      <c r="CI11" s="78"/>
      <c r="CJ11" s="65">
        <v>4</v>
      </c>
      <c r="CK11" s="78"/>
      <c r="CL11" s="65">
        <v>111</v>
      </c>
      <c r="CM11" s="78"/>
      <c r="CN11" s="77">
        <f t="shared" ref="CN11" si="13">SUM(CL11,CJ11,CH11)</f>
        <v>125</v>
      </c>
      <c r="CO11" s="77"/>
      <c r="CP11" s="65">
        <v>152</v>
      </c>
      <c r="CQ11" s="16"/>
      <c r="CR11" s="54">
        <f>CN11/CP11</f>
        <v>0.82236842105263153</v>
      </c>
      <c r="CS11" s="55">
        <f t="shared" ref="CS11:CS16" si="14">CR11-CR29</f>
        <v>5.4613930034667413E-2</v>
      </c>
      <c r="CT11" s="65">
        <v>2</v>
      </c>
      <c r="CU11" s="78"/>
      <c r="CV11" s="65">
        <v>8</v>
      </c>
      <c r="CW11" s="78"/>
      <c r="CX11" s="65">
        <v>118</v>
      </c>
      <c r="CY11" s="78"/>
      <c r="CZ11" s="77">
        <f t="shared" ref="CZ11" si="15">SUM(CX11,CV11,CT11)</f>
        <v>128</v>
      </c>
      <c r="DA11" s="77"/>
      <c r="DB11" s="65">
        <v>166</v>
      </c>
      <c r="DC11" s="16"/>
      <c r="DD11" s="54">
        <f>CZ11/DB11</f>
        <v>0.77108433734939763</v>
      </c>
      <c r="DE11" s="55">
        <f>DD11-DD29</f>
        <v>-5.6777664017041429E-3</v>
      </c>
      <c r="DF11" s="65">
        <v>3</v>
      </c>
      <c r="DG11" s="78"/>
      <c r="DH11" s="65">
        <v>4</v>
      </c>
      <c r="DI11" s="78"/>
      <c r="DJ11" s="65">
        <v>134</v>
      </c>
      <c r="DK11" s="78"/>
      <c r="DL11" s="77">
        <f t="shared" ref="DL11" si="16">SUM(DJ11,DH11,DF11)</f>
        <v>141</v>
      </c>
      <c r="DM11" s="77"/>
      <c r="DN11" s="65">
        <v>168</v>
      </c>
      <c r="DO11" s="16"/>
      <c r="DP11" s="54">
        <f t="shared" ref="DP11:DP16" si="17">DL11/DN11</f>
        <v>0.8392857142857143</v>
      </c>
      <c r="DQ11" s="55">
        <f t="shared" ref="DQ11:DQ16" si="18">DP11-DP29</f>
        <v>6.0060186614117161E-2</v>
      </c>
      <c r="DR11" s="65">
        <v>9</v>
      </c>
      <c r="DS11" s="78"/>
      <c r="DT11" s="65">
        <v>0</v>
      </c>
      <c r="DU11" s="78"/>
      <c r="DV11" s="65">
        <v>125</v>
      </c>
      <c r="DW11" s="78"/>
      <c r="DX11" s="77">
        <f t="shared" ref="DX11" si="19">SUM(DV11,DT11,DR11)</f>
        <v>134</v>
      </c>
      <c r="DY11" s="77"/>
      <c r="DZ11" s="65">
        <v>159</v>
      </c>
      <c r="EA11" s="16"/>
      <c r="EB11" s="54">
        <f>DX11/DZ11</f>
        <v>0.84276729559748431</v>
      </c>
      <c r="EC11" s="55">
        <f>EB11-EB29</f>
        <v>6.3077226685041565E-2</v>
      </c>
      <c r="ED11" s="65">
        <v>6</v>
      </c>
      <c r="EE11" s="78"/>
      <c r="EF11" s="65">
        <v>4</v>
      </c>
      <c r="EG11" s="78"/>
      <c r="EH11" s="65">
        <v>131</v>
      </c>
      <c r="EI11" s="78"/>
      <c r="EJ11" s="77">
        <f t="shared" ref="EJ11" si="20">SUM(EH11,EF11,ED11)</f>
        <v>141</v>
      </c>
      <c r="EK11" s="77"/>
      <c r="EL11" s="65">
        <v>174</v>
      </c>
      <c r="EM11" s="16"/>
      <c r="EN11" s="54">
        <f>EJ11/EL11</f>
        <v>0.81034482758620685</v>
      </c>
      <c r="EO11" s="55">
        <f>EN11-EN29</f>
        <v>1.0280688475602484E-2</v>
      </c>
      <c r="EP11" s="1">
        <f>ED11-DR11</f>
        <v>-3</v>
      </c>
      <c r="EQ11" s="54">
        <f>EP11/DR11</f>
        <v>-0.33333333333333331</v>
      </c>
      <c r="ER11" s="24">
        <f>EF11-DT11</f>
        <v>4</v>
      </c>
      <c r="ES11" s="54" t="e">
        <f>ER11/DT11</f>
        <v>#DIV/0!</v>
      </c>
      <c r="ET11" s="1">
        <f>EH11-DV11</f>
        <v>6</v>
      </c>
      <c r="EU11" s="22">
        <f>ET11/DV11</f>
        <v>4.8000000000000001E-2</v>
      </c>
      <c r="EV11" s="24">
        <f>EJ11-DX11</f>
        <v>7</v>
      </c>
      <c r="EW11" s="54">
        <f>EV11/DX11</f>
        <v>5.2238805970149252E-2</v>
      </c>
      <c r="EX11" s="24">
        <f>EL11-DZ11</f>
        <v>15</v>
      </c>
      <c r="EY11" s="54">
        <f>EX11/DZ11</f>
        <v>9.4339622641509441E-2</v>
      </c>
      <c r="EZ11" s="44">
        <f>EN11-EB11</f>
        <v>-3.2422468011277461E-2</v>
      </c>
      <c r="FA11" s="28"/>
      <c r="FB11" s="1">
        <f>ED11-DF11</f>
        <v>3</v>
      </c>
      <c r="FC11" s="54">
        <f>FB11/DF11</f>
        <v>1</v>
      </c>
      <c r="FD11" s="1">
        <f>EF11-DH11</f>
        <v>0</v>
      </c>
      <c r="FE11" s="22">
        <f>FD11/DH11</f>
        <v>0</v>
      </c>
      <c r="FF11" s="1">
        <f>EH11-DJ11</f>
        <v>-3</v>
      </c>
      <c r="FG11" s="22">
        <f>FF11/DJ11</f>
        <v>-2.2388059701492536E-2</v>
      </c>
      <c r="FH11" s="24">
        <f t="shared" ref="FH11:FH13" si="21">EJ11-DL11</f>
        <v>0</v>
      </c>
      <c r="FI11" s="54">
        <f t="shared" ref="FI11:FI13" si="22">FH11/DL11</f>
        <v>0</v>
      </c>
      <c r="FJ11" s="24">
        <f t="shared" ref="FJ11:FJ13" si="23">EL11-DN11</f>
        <v>6</v>
      </c>
      <c r="FK11" s="54">
        <f t="shared" ref="FK11:FK13" si="24">FJ11/DN11</f>
        <v>3.5714285714285712E-2</v>
      </c>
      <c r="FL11" s="46">
        <f>EN11-DP11</f>
        <v>-2.8940886699507451E-2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85</v>
      </c>
      <c r="I12" s="19"/>
      <c r="J12" s="19">
        <v>121</v>
      </c>
      <c r="K12" s="15"/>
      <c r="L12" s="54">
        <f t="shared" ref="L12:L16" si="25">H12/J12</f>
        <v>0.7024793388429752</v>
      </c>
      <c r="M12" s="55">
        <f t="shared" si="1"/>
        <v>0.12791099478417856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115</v>
      </c>
      <c r="U12" s="16"/>
      <c r="V12" s="16">
        <v>153</v>
      </c>
      <c r="W12" s="6"/>
      <c r="X12" s="54">
        <f t="shared" si="3"/>
        <v>0.75163398692810457</v>
      </c>
      <c r="Y12" s="55">
        <f t="shared" si="4"/>
        <v>0.17323020103567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80</v>
      </c>
      <c r="AG12" s="63"/>
      <c r="AH12" s="67">
        <v>114</v>
      </c>
      <c r="AI12" s="6"/>
      <c r="AJ12" s="54">
        <f t="shared" si="6"/>
        <v>0.70175438596491224</v>
      </c>
      <c r="AK12" s="55">
        <f>AJ12-AJ30</f>
        <v>0.10496604509722451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93</v>
      </c>
      <c r="AS12" s="63"/>
      <c r="AT12" s="67">
        <v>136</v>
      </c>
      <c r="AU12" s="6"/>
      <c r="AV12" s="54">
        <f t="shared" si="8"/>
        <v>0.68382352941176472</v>
      </c>
      <c r="AW12" s="55">
        <f t="shared" si="9"/>
        <v>6.8874723951013905E-2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141</v>
      </c>
      <c r="BE12" s="67"/>
      <c r="BF12" s="67">
        <v>199</v>
      </c>
      <c r="BG12" s="6"/>
      <c r="BH12" s="54">
        <f>BD12/BF12</f>
        <v>0.70854271356783916</v>
      </c>
      <c r="BI12" s="55">
        <f>BH12-BH30</f>
        <v>8.5171927050985197E-2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176</v>
      </c>
      <c r="BQ12" s="74"/>
      <c r="BR12" s="74">
        <v>223</v>
      </c>
      <c r="BS12" s="6"/>
      <c r="BT12" s="54">
        <f>BP12/BR12</f>
        <v>0.78923766816143492</v>
      </c>
      <c r="BU12" s="55">
        <f t="shared" si="11"/>
        <v>0.18658910224674807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145</v>
      </c>
      <c r="CC12" s="74"/>
      <c r="CD12" s="74">
        <v>180</v>
      </c>
      <c r="CE12" s="6"/>
      <c r="CF12" s="54">
        <f>CB12/CD12</f>
        <v>0.80555555555555558</v>
      </c>
      <c r="CG12" s="55">
        <f t="shared" si="12"/>
        <v>0.20805032126579714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111</v>
      </c>
      <c r="CO12" s="67"/>
      <c r="CP12" s="65">
        <v>152</v>
      </c>
      <c r="CQ12" s="6"/>
      <c r="CR12" s="54">
        <f>CN12/CP12</f>
        <v>0.73026315789473684</v>
      </c>
      <c r="CS12" s="55">
        <f t="shared" si="14"/>
        <v>0.10810746927198234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118</v>
      </c>
      <c r="DA12" s="67"/>
      <c r="DB12" s="65">
        <v>166</v>
      </c>
      <c r="DC12" s="6"/>
      <c r="DD12" s="54">
        <f>CZ12/DB12</f>
        <v>0.71084337349397586</v>
      </c>
      <c r="DE12" s="55">
        <f>DD12-DD30</f>
        <v>6.6071736916652246E-2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134</v>
      </c>
      <c r="DM12" s="67"/>
      <c r="DN12" s="65">
        <v>168</v>
      </c>
      <c r="DO12" s="6"/>
      <c r="DP12" s="54">
        <f t="shared" si="17"/>
        <v>0.79761904761904767</v>
      </c>
      <c r="DQ12" s="55">
        <f t="shared" si="18"/>
        <v>0.15095127298052347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125</v>
      </c>
      <c r="DY12" s="67"/>
      <c r="DZ12" s="65">
        <v>159</v>
      </c>
      <c r="EA12" s="67"/>
      <c r="EB12" s="54">
        <f>DX12/DZ12</f>
        <v>0.78616352201257866</v>
      </c>
      <c r="EC12" s="55">
        <f>EB12-EB30</f>
        <v>0.12656300429473488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131</v>
      </c>
      <c r="EK12" s="67"/>
      <c r="EL12" s="65">
        <v>174</v>
      </c>
      <c r="EM12" s="67"/>
      <c r="EN12" s="54">
        <f>EJ12/EL12</f>
        <v>0.75287356321839083</v>
      </c>
      <c r="EO12" s="55">
        <f>EN12-EN30</f>
        <v>6.0848192636862919E-2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6</v>
      </c>
      <c r="EW12" s="54">
        <f>EV12/DX12</f>
        <v>4.8000000000000001E-2</v>
      </c>
      <c r="EX12" s="24">
        <f>EL12-DZ12</f>
        <v>15</v>
      </c>
      <c r="EY12" s="54">
        <f>EX12/DZ12</f>
        <v>9.4339622641509441E-2</v>
      </c>
      <c r="EZ12" s="44">
        <f>EN12-EB12</f>
        <v>-3.3289958794187835E-2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21"/>
        <v>-3</v>
      </c>
      <c r="FI12" s="54">
        <f t="shared" si="22"/>
        <v>-2.2388059701492536E-2</v>
      </c>
      <c r="FJ12" s="24">
        <f t="shared" si="23"/>
        <v>6</v>
      </c>
      <c r="FK12" s="54">
        <f t="shared" si="24"/>
        <v>3.5714285714285712E-2</v>
      </c>
      <c r="FL12" s="46">
        <f>EN12-DP12</f>
        <v>-4.4745484400656843E-2</v>
      </c>
    </row>
    <row r="13" spans="1:169" x14ac:dyDescent="0.25">
      <c r="A13" s="14" t="s">
        <v>4</v>
      </c>
      <c r="B13" s="16">
        <v>2</v>
      </c>
      <c r="C13" s="15"/>
      <c r="D13" s="16">
        <v>47</v>
      </c>
      <c r="E13" s="14"/>
      <c r="F13" s="18" t="s">
        <v>0</v>
      </c>
      <c r="G13" s="14"/>
      <c r="H13" s="16">
        <f>B13+D13</f>
        <v>49</v>
      </c>
      <c r="I13" s="16"/>
      <c r="J13" s="16">
        <v>83</v>
      </c>
      <c r="K13" s="6"/>
      <c r="L13" s="54">
        <f t="shared" si="25"/>
        <v>0.59036144578313254</v>
      </c>
      <c r="M13" s="55">
        <f t="shared" si="1"/>
        <v>-6.0439017756075186E-2</v>
      </c>
      <c r="N13" s="16">
        <v>7</v>
      </c>
      <c r="O13" s="15"/>
      <c r="P13" s="16">
        <v>44</v>
      </c>
      <c r="Q13" s="14"/>
      <c r="R13" s="18" t="s">
        <v>0</v>
      </c>
      <c r="S13" s="14"/>
      <c r="T13" s="16">
        <f>N13+P13</f>
        <v>51</v>
      </c>
      <c r="U13" s="21"/>
      <c r="V13" s="21">
        <v>79</v>
      </c>
      <c r="W13" s="14"/>
      <c r="X13" s="54">
        <f t="shared" si="3"/>
        <v>0.64556962025316456</v>
      </c>
      <c r="Y13" s="55">
        <f t="shared" si="4"/>
        <v>-5.7199303982579108E-3</v>
      </c>
      <c r="Z13" s="69">
        <v>7</v>
      </c>
      <c r="AA13" s="70"/>
      <c r="AB13" s="69">
        <v>26</v>
      </c>
      <c r="AC13" s="1"/>
      <c r="AD13" s="18" t="s">
        <v>0</v>
      </c>
      <c r="AE13" s="1"/>
      <c r="AF13" s="16">
        <f>Z13+AB13</f>
        <v>33</v>
      </c>
      <c r="AG13" s="1"/>
      <c r="AH13" s="69">
        <v>149</v>
      </c>
      <c r="AJ13" s="54">
        <f t="shared" si="6"/>
        <v>0.22147651006711411</v>
      </c>
      <c r="AK13" s="55">
        <f>AJ13-AJ31</f>
        <v>-0.25592371798305691</v>
      </c>
      <c r="AL13" s="63">
        <v>5</v>
      </c>
      <c r="AM13"/>
      <c r="AN13" s="63">
        <v>29</v>
      </c>
      <c r="AO13" s="1"/>
      <c r="AP13" s="18" t="s">
        <v>0</v>
      </c>
      <c r="AQ13" s="1"/>
      <c r="AR13" s="16">
        <f>AL13+AN13</f>
        <v>34</v>
      </c>
      <c r="AS13" s="1"/>
      <c r="AT13" s="63">
        <v>121</v>
      </c>
      <c r="AV13" s="54">
        <f t="shared" si="8"/>
        <v>0.28099173553719009</v>
      </c>
      <c r="AW13" s="55">
        <f t="shared" si="9"/>
        <v>-0.19589705430011767</v>
      </c>
      <c r="AX13" s="63">
        <v>1</v>
      </c>
      <c r="AY13" s="71"/>
      <c r="AZ13" s="63">
        <v>24</v>
      </c>
      <c r="BA13" s="1"/>
      <c r="BB13" s="18" t="s">
        <v>0</v>
      </c>
      <c r="BC13" s="1"/>
      <c r="BD13" s="16">
        <f>AX13+AZ13</f>
        <v>25</v>
      </c>
      <c r="BE13" s="1"/>
      <c r="BF13" s="63">
        <v>93</v>
      </c>
      <c r="BH13" s="54">
        <f>BD13/BF13</f>
        <v>0.26881720430107525</v>
      </c>
      <c r="BI13" s="55">
        <f>BH13-BH31</f>
        <v>-0.19929147882467274</v>
      </c>
      <c r="BJ13" s="75">
        <v>1</v>
      </c>
      <c r="BK13" s="76"/>
      <c r="BL13" s="75">
        <v>31</v>
      </c>
      <c r="BM13" s="1"/>
      <c r="BN13" s="18" t="s">
        <v>0</v>
      </c>
      <c r="BO13" s="1"/>
      <c r="BP13" s="16">
        <f>BJ13+BL13</f>
        <v>32</v>
      </c>
      <c r="BQ13" s="1"/>
      <c r="BR13" s="75">
        <v>94</v>
      </c>
      <c r="BT13" s="54">
        <f>BP13/BR13</f>
        <v>0.34042553191489361</v>
      </c>
      <c r="BU13" s="55">
        <f t="shared" si="11"/>
        <v>-0.11351947167964271</v>
      </c>
      <c r="BV13" s="75">
        <v>1</v>
      </c>
      <c r="BW13" s="76"/>
      <c r="BX13" s="75">
        <v>38</v>
      </c>
      <c r="BY13" s="1"/>
      <c r="BZ13" s="18" t="s">
        <v>0</v>
      </c>
      <c r="CA13" s="1"/>
      <c r="CB13" s="16">
        <f>BV13+BX13</f>
        <v>39</v>
      </c>
      <c r="CC13" s="1"/>
      <c r="CD13" s="75">
        <v>113</v>
      </c>
      <c r="CF13" s="54">
        <f>CB13/CD13</f>
        <v>0.34513274336283184</v>
      </c>
      <c r="CG13" s="55">
        <f t="shared" si="12"/>
        <v>-9.8670568227735123E-2</v>
      </c>
      <c r="CH13" s="63">
        <v>2</v>
      </c>
      <c r="CI13" s="63"/>
      <c r="CJ13" s="63">
        <v>30</v>
      </c>
      <c r="CK13" s="1"/>
      <c r="CL13" s="18" t="s">
        <v>0</v>
      </c>
      <c r="CM13" s="1"/>
      <c r="CN13" s="16">
        <f>CH13+CJ13</f>
        <v>32</v>
      </c>
      <c r="CO13" s="1"/>
      <c r="CP13" s="63">
        <v>100</v>
      </c>
      <c r="CR13" s="54">
        <f>CN13/CP13</f>
        <v>0.32</v>
      </c>
      <c r="CS13" s="55">
        <f t="shared" si="14"/>
        <v>-0.14179538564308103</v>
      </c>
      <c r="CT13" s="63">
        <v>4</v>
      </c>
      <c r="CU13" s="63"/>
      <c r="CV13" s="63">
        <v>62</v>
      </c>
      <c r="CW13" s="1"/>
      <c r="CX13" s="18" t="s">
        <v>0</v>
      </c>
      <c r="CY13" s="1"/>
      <c r="CZ13" s="16">
        <f>CT13+CV13</f>
        <v>66</v>
      </c>
      <c r="DA13" s="1"/>
      <c r="DB13" s="63">
        <v>87</v>
      </c>
      <c r="DD13" s="54">
        <f>CZ13/DB13</f>
        <v>0.75862068965517238</v>
      </c>
      <c r="DE13" s="55">
        <f>DD13-DD31</f>
        <v>7.1784286621586202E-2</v>
      </c>
      <c r="DF13" s="63">
        <v>3</v>
      </c>
      <c r="DG13" s="63"/>
      <c r="DH13" s="63">
        <v>78</v>
      </c>
      <c r="DI13" s="63"/>
      <c r="DJ13" s="18" t="s">
        <v>0</v>
      </c>
      <c r="DK13" s="63"/>
      <c r="DL13" s="63">
        <f>DF13+DH13</f>
        <v>81</v>
      </c>
      <c r="DM13" s="63"/>
      <c r="DN13" s="63">
        <v>114</v>
      </c>
      <c r="DP13" s="54">
        <f t="shared" si="17"/>
        <v>0.71052631578947367</v>
      </c>
      <c r="DQ13" s="55">
        <f t="shared" si="18"/>
        <v>1.1214824811316082E-2</v>
      </c>
      <c r="DR13" s="63">
        <v>9</v>
      </c>
      <c r="DS13" s="63"/>
      <c r="DT13" s="63">
        <v>62</v>
      </c>
      <c r="DU13" s="63"/>
      <c r="DV13" s="18" t="s">
        <v>0</v>
      </c>
      <c r="DW13" s="63"/>
      <c r="DX13" s="63">
        <f>DR13+DT13</f>
        <v>71</v>
      </c>
      <c r="DY13" s="63"/>
      <c r="DZ13" s="63">
        <v>98</v>
      </c>
      <c r="EB13" s="54">
        <f>DX13/DZ13</f>
        <v>0.72448979591836737</v>
      </c>
      <c r="EC13" s="55">
        <f>EB13-EB31</f>
        <v>7.5372893220613246E-3</v>
      </c>
      <c r="ED13" s="63">
        <v>1</v>
      </c>
      <c r="EE13" s="63"/>
      <c r="EF13" s="63">
        <v>54</v>
      </c>
      <c r="EG13" s="63"/>
      <c r="EH13" s="18" t="s">
        <v>0</v>
      </c>
      <c r="EI13" s="63"/>
      <c r="EJ13" s="63">
        <f>ED13+EF13</f>
        <v>55</v>
      </c>
      <c r="EK13" s="63"/>
      <c r="EL13" s="63">
        <v>72</v>
      </c>
      <c r="EN13" s="54">
        <f>EJ13/EL13</f>
        <v>0.76388888888888884</v>
      </c>
      <c r="EO13" s="55">
        <f>EN13-EN31</f>
        <v>3.9240675900846345E-2</v>
      </c>
      <c r="EP13" s="1">
        <f>ED13-DR13</f>
        <v>-8</v>
      </c>
      <c r="EQ13" s="54">
        <f>EP13/DR13</f>
        <v>-0.88888888888888884</v>
      </c>
      <c r="ER13" s="24">
        <f>EF13-DT13</f>
        <v>-8</v>
      </c>
      <c r="ES13" s="54">
        <f>ER13/DT13</f>
        <v>-0.12903225806451613</v>
      </c>
      <c r="ET13" s="62" t="s">
        <v>0</v>
      </c>
      <c r="EU13" s="62" t="s">
        <v>0</v>
      </c>
      <c r="EV13" s="24">
        <f>EJ13-DX13</f>
        <v>-16</v>
      </c>
      <c r="EW13" s="54">
        <f>EV13/DX13</f>
        <v>-0.22535211267605634</v>
      </c>
      <c r="EX13" s="24">
        <f>EL13-DZ13</f>
        <v>-26</v>
      </c>
      <c r="EY13" s="54">
        <f>EX13/DZ13</f>
        <v>-0.26530612244897961</v>
      </c>
      <c r="EZ13" s="44">
        <f>EN13-EB13</f>
        <v>3.9399092970521465E-2</v>
      </c>
      <c r="FA13" s="28"/>
      <c r="FB13" s="1">
        <f>ED13-DF13</f>
        <v>-2</v>
      </c>
      <c r="FC13" s="54">
        <f>FB13/DF13</f>
        <v>-0.66666666666666663</v>
      </c>
      <c r="FD13" s="1">
        <f>EF13-DH13</f>
        <v>-24</v>
      </c>
      <c r="FE13" s="22">
        <f>FD13/DH13</f>
        <v>-0.30769230769230771</v>
      </c>
      <c r="FF13" s="62" t="s">
        <v>0</v>
      </c>
      <c r="FG13" s="62" t="s">
        <v>0</v>
      </c>
      <c r="FH13" s="24">
        <f t="shared" si="21"/>
        <v>-26</v>
      </c>
      <c r="FI13" s="54">
        <f t="shared" si="22"/>
        <v>-0.32098765432098764</v>
      </c>
      <c r="FJ13" s="24">
        <f t="shared" si="23"/>
        <v>-42</v>
      </c>
      <c r="FK13" s="54">
        <f t="shared" si="24"/>
        <v>-0.36842105263157893</v>
      </c>
      <c r="FL13" s="46">
        <f>EN13-DP13</f>
        <v>5.3362573099415167E-2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80</v>
      </c>
      <c r="I14" s="14"/>
      <c r="J14" s="21">
        <v>112</v>
      </c>
      <c r="K14" s="14"/>
      <c r="L14" s="54">
        <f t="shared" si="25"/>
        <v>0.7142857142857143</v>
      </c>
      <c r="M14" s="55">
        <f t="shared" si="1"/>
        <v>1.6964198113427975E-2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86</v>
      </c>
      <c r="U14" s="14"/>
      <c r="V14" s="21">
        <v>148</v>
      </c>
      <c r="W14" s="14"/>
      <c r="X14" s="54">
        <f t="shared" si="3"/>
        <v>0.58108108108108103</v>
      </c>
      <c r="Y14" s="55">
        <f t="shared" si="4"/>
        <v>-8.8443597800056062E-2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104</v>
      </c>
      <c r="AG14" s="72"/>
      <c r="AH14" s="49">
        <v>264</v>
      </c>
      <c r="AI14" s="1"/>
      <c r="AJ14" s="54">
        <f t="shared" si="6"/>
        <v>0.39393939393939392</v>
      </c>
      <c r="AK14" s="55">
        <f t="shared" ref="AK14" si="26">AJ14-AJ32</f>
        <v>-0.26382138008280231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87</v>
      </c>
      <c r="AS14" s="1"/>
      <c r="AT14" s="18">
        <v>188</v>
      </c>
      <c r="AU14" s="1"/>
      <c r="AV14" s="54">
        <f t="shared" si="8"/>
        <v>0.46276595744680848</v>
      </c>
      <c r="AW14" s="55">
        <f t="shared" si="9"/>
        <v>-0.19530063698315603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68</v>
      </c>
      <c r="BE14" s="1"/>
      <c r="BF14" s="18">
        <v>92</v>
      </c>
      <c r="BG14" s="1"/>
      <c r="BH14" s="54">
        <f t="shared" ref="BH14" si="27">BD14/BF14</f>
        <v>0.73913043478260865</v>
      </c>
      <c r="BI14" s="55">
        <f t="shared" ref="BI14" si="28">BH14-BH32</f>
        <v>6.8018226006779203E-2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74</v>
      </c>
      <c r="BQ14" s="1"/>
      <c r="BR14" s="18">
        <v>90</v>
      </c>
      <c r="BS14" s="1"/>
      <c r="BT14" s="54">
        <f t="shared" ref="BT14" si="29">BP14/BR14</f>
        <v>0.82222222222222219</v>
      </c>
      <c r="BU14" s="55">
        <f t="shared" si="11"/>
        <v>0.14784606443645343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92</v>
      </c>
      <c r="CC14" s="79"/>
      <c r="CD14" s="79">
        <v>120</v>
      </c>
      <c r="CE14" s="1"/>
      <c r="CF14" s="54">
        <f t="shared" ref="CF14" si="30">CB14/CD14</f>
        <v>0.76666666666666672</v>
      </c>
      <c r="CG14" s="55">
        <f t="shared" si="12"/>
        <v>8.7060998151571201E-2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134</v>
      </c>
      <c r="CO14" s="79"/>
      <c r="CP14" s="79">
        <v>171</v>
      </c>
      <c r="CQ14" s="1"/>
      <c r="CR14" s="54">
        <f t="shared" ref="CR14" si="31">CN14/CP14</f>
        <v>0.783625730994152</v>
      </c>
      <c r="CS14" s="58">
        <f t="shared" si="14"/>
        <v>0.10686291048133145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113</v>
      </c>
      <c r="DA14" s="79"/>
      <c r="DB14" s="79">
        <v>146</v>
      </c>
      <c r="DC14" s="1"/>
      <c r="DD14" s="54">
        <f t="shared" ref="DD14" si="32">CZ14/DB14</f>
        <v>0.77397260273972601</v>
      </c>
      <c r="DE14" s="58">
        <f t="shared" ref="DE14" si="33">DD14-DD32</f>
        <v>8.4857530489963362E-2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160</v>
      </c>
      <c r="DM14" s="1"/>
      <c r="DN14" s="18">
        <v>215</v>
      </c>
      <c r="DO14" s="1"/>
      <c r="DP14" s="54">
        <f t="shared" si="17"/>
        <v>0.7441860465116279</v>
      </c>
      <c r="DQ14" s="55">
        <f t="shared" si="18"/>
        <v>4.3030876012905228E-2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219</v>
      </c>
      <c r="DY14" s="79"/>
      <c r="DZ14" s="79">
        <v>287</v>
      </c>
      <c r="EA14" s="1"/>
      <c r="EB14" s="54">
        <f t="shared" ref="EB14" si="34">DX14/DZ14</f>
        <v>0.76306620209059228</v>
      </c>
      <c r="EC14" s="55">
        <f t="shared" ref="EC14" si="35">EB14-EB32</f>
        <v>4.02394392501495E-2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59</v>
      </c>
      <c r="EW14" s="54">
        <f>EV14/DL14</f>
        <v>0.36875000000000002</v>
      </c>
      <c r="EX14" s="24">
        <f>DZ14-DN14</f>
        <v>72</v>
      </c>
      <c r="EY14" s="54">
        <f>EX14/DN14</f>
        <v>0.33488372093023255</v>
      </c>
      <c r="EZ14" s="44">
        <f>EB14-DP14</f>
        <v>1.8880155578964386E-2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106</v>
      </c>
      <c r="FI14" s="54">
        <f>FH14/CZ14</f>
        <v>0.93805309734513276</v>
      </c>
      <c r="FJ14" s="24">
        <f>DZ14-DB14</f>
        <v>141</v>
      </c>
      <c r="FK14" s="54">
        <f>FJ14/DB14</f>
        <v>0.96575342465753422</v>
      </c>
      <c r="FL14" s="46">
        <f>EB14-DD14</f>
        <v>-1.090640064913373E-2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36</v>
      </c>
      <c r="I15" s="19"/>
      <c r="J15" s="19">
        <v>442</v>
      </c>
      <c r="K15" s="15"/>
      <c r="L15" s="54">
        <f t="shared" si="25"/>
        <v>8.1447963800904979E-2</v>
      </c>
      <c r="M15" s="55">
        <f t="shared" si="1"/>
        <v>-0.12462268131706074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31</v>
      </c>
      <c r="U15" s="16"/>
      <c r="V15" s="16">
        <v>497</v>
      </c>
      <c r="W15" s="6"/>
      <c r="X15" s="54">
        <f t="shared" si="3"/>
        <v>6.2374245472837021E-2</v>
      </c>
      <c r="Y15" s="55">
        <f t="shared" si="4"/>
        <v>-0.13873021501806698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21</v>
      </c>
      <c r="AG15" s="16"/>
      <c r="AH15" s="16">
        <v>488</v>
      </c>
      <c r="AI15" s="6"/>
      <c r="AJ15" s="54">
        <f t="shared" si="6"/>
        <v>4.3032786885245901E-2</v>
      </c>
      <c r="AK15" s="55">
        <f>AJ15-AJ33</f>
        <v>-0.16361744155771588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26</v>
      </c>
      <c r="AS15" s="63"/>
      <c r="AT15" s="63">
        <v>471</v>
      </c>
      <c r="AU15" s="6"/>
      <c r="AV15" s="54">
        <f t="shared" si="8"/>
        <v>5.5201698513800426E-2</v>
      </c>
      <c r="AW15" s="55">
        <f t="shared" si="9"/>
        <v>-0.141256393594545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34</v>
      </c>
      <c r="BE15" s="63"/>
      <c r="BF15" s="63">
        <v>360</v>
      </c>
      <c r="BG15" s="6"/>
      <c r="BH15" s="54">
        <f>BD15/BF15</f>
        <v>9.4444444444444442E-2</v>
      </c>
      <c r="BI15" s="55">
        <f>BH15-BH33</f>
        <v>-9.8479849128108116E-2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50</v>
      </c>
      <c r="BQ15" s="63"/>
      <c r="BR15" s="63">
        <v>340</v>
      </c>
      <c r="BS15" s="6"/>
      <c r="BT15" s="54">
        <f>BP15/BR15</f>
        <v>0.14705882352941177</v>
      </c>
      <c r="BU15" s="55">
        <f t="shared" si="11"/>
        <v>-4.6610376182392027E-2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45</v>
      </c>
      <c r="CC15" s="63"/>
      <c r="CD15" s="63">
        <v>368</v>
      </c>
      <c r="CE15" s="6"/>
      <c r="CF15" s="54">
        <f>CB15/CD15</f>
        <v>0.12228260869565218</v>
      </c>
      <c r="CG15" s="55">
        <f t="shared" si="12"/>
        <v>-7.7730103527856961E-2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53</v>
      </c>
      <c r="CO15" s="63"/>
      <c r="CP15" s="63">
        <v>394</v>
      </c>
      <c r="CQ15" s="6"/>
      <c r="CR15" s="54">
        <f>CN15/CP15</f>
        <v>0.13451776649746192</v>
      </c>
      <c r="CS15" s="55">
        <f t="shared" si="14"/>
        <v>-5.4930565082849353E-2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39</v>
      </c>
      <c r="DA15" s="63"/>
      <c r="DB15" s="63">
        <v>332</v>
      </c>
      <c r="DC15" s="6"/>
      <c r="DD15" s="54">
        <f>CZ15/DB15</f>
        <v>0.11746987951807229</v>
      </c>
      <c r="DE15" s="55">
        <f>DD15-DD33</f>
        <v>-7.2317835284583534E-2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29</v>
      </c>
      <c r="DM15" s="63"/>
      <c r="DN15" s="63">
        <v>322</v>
      </c>
      <c r="DO15" s="6"/>
      <c r="DP15" s="54">
        <f t="shared" si="17"/>
        <v>9.0062111801242239E-2</v>
      </c>
      <c r="DQ15" s="55">
        <f t="shared" si="18"/>
        <v>-0.10227999509387367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33</v>
      </c>
      <c r="DY15" s="63"/>
      <c r="DZ15" s="63">
        <v>316</v>
      </c>
      <c r="EA15" s="6"/>
      <c r="EB15" s="54">
        <f>DX15/DZ15</f>
        <v>0.10443037974683544</v>
      </c>
      <c r="EC15" s="55">
        <f>EB15-EB33</f>
        <v>-8.7145457987155645E-2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34</v>
      </c>
      <c r="EK15" s="63"/>
      <c r="EL15" s="63">
        <v>312</v>
      </c>
      <c r="EM15" s="6"/>
      <c r="EN15" s="54">
        <f>EJ15/EL15</f>
        <v>0.10897435897435898</v>
      </c>
      <c r="EO15" s="55">
        <f>EN15-EN33</f>
        <v>-7.9022621658260545E-2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1</v>
      </c>
      <c r="EW15" s="54">
        <f t="shared" ref="EW15:EW16" si="37">EV15/DX15</f>
        <v>3.0303030303030304E-2</v>
      </c>
      <c r="EX15" s="24">
        <f t="shared" ref="EX15:EX16" si="38">EL15-DZ15</f>
        <v>-4</v>
      </c>
      <c r="EY15" s="54">
        <f t="shared" ref="EY15:EY16" si="39">EX15/DZ15</f>
        <v>-1.2658227848101266E-2</v>
      </c>
      <c r="EZ15" s="44">
        <f>EN15-EB15</f>
        <v>4.5439792275235313E-3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5</v>
      </c>
      <c r="FI15" s="54">
        <f t="shared" ref="FI15:FI16" si="41">FH15/DL15</f>
        <v>0.17241379310344829</v>
      </c>
      <c r="FJ15" s="24">
        <f t="shared" ref="FJ15:FJ16" si="42">EL15-DN15</f>
        <v>-10</v>
      </c>
      <c r="FK15" s="54">
        <f t="shared" ref="FK15:FK16" si="43">FJ15/DN15</f>
        <v>-3.1055900621118012E-2</v>
      </c>
      <c r="FL15" s="46">
        <f>EN15-DP15</f>
        <v>1.8912247173116736E-2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12</v>
      </c>
      <c r="I16" s="19"/>
      <c r="J16" s="19">
        <v>129</v>
      </c>
      <c r="K16" s="15"/>
      <c r="L16" s="54">
        <f t="shared" si="25"/>
        <v>9.3023255813953487E-2</v>
      </c>
      <c r="M16" s="55">
        <f t="shared" si="1"/>
        <v>-6.3668391176430805E-2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13</v>
      </c>
      <c r="U16" s="16"/>
      <c r="V16" s="1">
        <v>150</v>
      </c>
      <c r="W16" s="6"/>
      <c r="X16" s="54">
        <f t="shared" si="3"/>
        <v>8.666666666666667E-2</v>
      </c>
      <c r="Y16" s="55">
        <f t="shared" si="4"/>
        <v>-6.4663616336214202E-2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6</v>
      </c>
      <c r="AG16" s="16"/>
      <c r="AH16" s="16">
        <v>275</v>
      </c>
      <c r="AI16" s="6"/>
      <c r="AJ16" s="54">
        <f t="shared" si="6"/>
        <v>2.181818181818182E-2</v>
      </c>
      <c r="AK16" s="55">
        <f>AJ16-AJ34</f>
        <v>-0.12835480597475504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4</v>
      </c>
      <c r="AS16" s="71"/>
      <c r="AT16" s="63">
        <v>158</v>
      </c>
      <c r="AU16" s="6"/>
      <c r="AV16" s="54">
        <f t="shared" si="8"/>
        <v>2.5316455696202531E-2</v>
      </c>
      <c r="AW16" s="55">
        <f t="shared" si="9"/>
        <v>-0.12182704563925828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3</v>
      </c>
      <c r="BE16" s="71"/>
      <c r="BF16" s="63">
        <v>82</v>
      </c>
      <c r="BG16" s="6"/>
      <c r="BH16" s="54">
        <f>BD16/BF16</f>
        <v>3.6585365853658534E-2</v>
      </c>
      <c r="BI16" s="55">
        <f>BH16-BH34</f>
        <v>-0.11811585426013105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10</v>
      </c>
      <c r="BQ16" s="71"/>
      <c r="BR16" s="63">
        <v>80</v>
      </c>
      <c r="BS16" s="6"/>
      <c r="BT16" s="54">
        <f>BP16/BR16</f>
        <v>0.125</v>
      </c>
      <c r="BU16" s="55">
        <f t="shared" si="11"/>
        <v>-2.7004983769959662E-2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10</v>
      </c>
      <c r="CC16" s="71"/>
      <c r="CD16" s="63">
        <v>103</v>
      </c>
      <c r="CE16" s="6"/>
      <c r="CF16" s="54">
        <f>CB16/CD16</f>
        <v>9.7087378640776698E-2</v>
      </c>
      <c r="CG16" s="55">
        <f t="shared" si="12"/>
        <v>-5.5429336383822761E-2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6</v>
      </c>
      <c r="CO16" s="71"/>
      <c r="CP16" s="63">
        <v>142</v>
      </c>
      <c r="CQ16" s="6"/>
      <c r="CR16" s="54">
        <f>CN16/CP16</f>
        <v>4.2253521126760563E-2</v>
      </c>
      <c r="CS16" s="55">
        <f t="shared" si="14"/>
        <v>-0.10304117115588352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12</v>
      </c>
      <c r="DA16" s="71"/>
      <c r="DB16" s="63">
        <v>115</v>
      </c>
      <c r="DC16" s="6"/>
      <c r="DD16" s="54">
        <f>CZ16/DB16</f>
        <v>0.10434782608695652</v>
      </c>
      <c r="DE16" s="55">
        <f>DD16-DD34</f>
        <v>-4.5043518205460722E-2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9</v>
      </c>
      <c r="DM16" s="71"/>
      <c r="DN16" s="63">
        <v>170</v>
      </c>
      <c r="DO16" s="6"/>
      <c r="DP16" s="54">
        <f t="shared" si="17"/>
        <v>5.2941176470588235E-2</v>
      </c>
      <c r="DQ16" s="55">
        <f t="shared" si="18"/>
        <v>-9.7881588438750389E-2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30</v>
      </c>
      <c r="DY16" s="71"/>
      <c r="DZ16" s="63">
        <v>229</v>
      </c>
      <c r="EA16" s="6"/>
      <c r="EB16" s="54">
        <f>DX16/DZ16</f>
        <v>0.13100436681222707</v>
      </c>
      <c r="EC16" s="55">
        <f>EB16-EB34</f>
        <v>-1.5931014879252164E-2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16</v>
      </c>
      <c r="EK16" s="71"/>
      <c r="EL16" s="63">
        <v>178</v>
      </c>
      <c r="EM16" s="6"/>
      <c r="EN16" s="54">
        <f>EJ16/EL16</f>
        <v>8.98876404494382E-2</v>
      </c>
      <c r="EO16" s="55">
        <f>EN16-EN34</f>
        <v>-5.298661582976158E-2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-14</v>
      </c>
      <c r="EW16" s="54">
        <f t="shared" si="37"/>
        <v>-0.46666666666666667</v>
      </c>
      <c r="EX16" s="24">
        <f t="shared" si="38"/>
        <v>-51</v>
      </c>
      <c r="EY16" s="54">
        <f t="shared" si="39"/>
        <v>-0.22270742358078602</v>
      </c>
      <c r="EZ16" s="44">
        <f>EN16-EB16</f>
        <v>-4.1116726362788875E-2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7</v>
      </c>
      <c r="FI16" s="54">
        <f t="shared" si="41"/>
        <v>0.77777777777777779</v>
      </c>
      <c r="FJ16" s="24">
        <f t="shared" si="42"/>
        <v>8</v>
      </c>
      <c r="FK16" s="54">
        <f t="shared" si="43"/>
        <v>4.7058823529411764E-2</v>
      </c>
      <c r="FL16" s="46">
        <f>EN16-DP16</f>
        <v>3.6946463978849965E-2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2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ref="AV33:AV34" si="64">AR33/AT33</f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5">EJ33-DX33</f>
        <v>-1663</v>
      </c>
      <c r="EW33" s="54">
        <f t="shared" ref="EW33:EW34" si="66">EV33/DX33</f>
        <v>-8.3803668615198543E-2</v>
      </c>
      <c r="EX33" s="24">
        <f t="shared" ref="EX33:EX34" si="67">EL33-DZ33</f>
        <v>-6874</v>
      </c>
      <c r="EY33" s="54">
        <f t="shared" ref="EY33:EY34" si="68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9">EJ33-DL33</f>
        <v>-3530</v>
      </c>
      <c r="FI33" s="54">
        <f t="shared" ref="FI33:FI34" si="70">FH33/DL33</f>
        <v>-0.16259039196720557</v>
      </c>
      <c r="FJ33" s="24">
        <f t="shared" ref="FJ33:FJ34" si="71">EL33-DN33</f>
        <v>-16168</v>
      </c>
      <c r="FK33" s="54">
        <f t="shared" ref="FK33:FK34" si="72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3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6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5"/>
        <v>-133</v>
      </c>
      <c r="EW34" s="54">
        <f t="shared" si="66"/>
        <v>-3.5839396389113445E-2</v>
      </c>
      <c r="EX34" s="24">
        <f t="shared" si="67"/>
        <v>-213</v>
      </c>
      <c r="EY34" s="54">
        <f t="shared" si="68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9"/>
        <v>-739</v>
      </c>
      <c r="FI34" s="54">
        <f t="shared" si="70"/>
        <v>-0.17118369237896688</v>
      </c>
      <c r="FJ34" s="24">
        <f t="shared" si="71"/>
        <v>-3580</v>
      </c>
      <c r="FK34" s="54">
        <f t="shared" si="72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54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53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52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1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0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49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48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47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46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45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44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43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42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1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0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39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38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BH16">
    <cfRule type="iconSet" priority="133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32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31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30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29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6">
    <cfRule type="iconSet" priority="114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13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12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11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10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Spoon River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Spoon River Overview</vt:lpstr>
      <vt:lpstr>'Spoon River Overview'!Print_Area</vt:lpstr>
      <vt:lpstr>'Spoon River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2016-12-22T18:46:39Z</cp:lastPrinted>
  <dcterms:created xsi:type="dcterms:W3CDTF">2010-06-25T14:35:16Z</dcterms:created>
  <dcterms:modified xsi:type="dcterms:W3CDTF">2019-01-04T16:51:43Z</dcterms:modified>
</cp:coreProperties>
</file>